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'Sheet1'!$14:$17</definedName>
  </definedNames>
  <calcPr fullCalcOnLoad="1"/>
</workbook>
</file>

<file path=xl/sharedStrings.xml><?xml version="1.0" encoding="utf-8"?>
<sst xmlns="http://schemas.openxmlformats.org/spreadsheetml/2006/main" count="135" uniqueCount="117">
  <si>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</si>
  <si>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</si>
  <si>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</si>
  <si>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</si>
  <si>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</si>
  <si>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</si>
  <si>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</si>
  <si>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</si>
  <si>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</si>
  <si>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ÎNCASĂRI/</t>
  </si>
  <si>
    <t>PLĂŢI</t>
  </si>
  <si>
    <t>MII LEI</t>
  </si>
  <si>
    <t>3702</t>
  </si>
  <si>
    <t>TRANSFERURI VOLUNTARE,ALTELE DECÂT SUBVENŢIILE</t>
  </si>
  <si>
    <t>370204</t>
  </si>
  <si>
    <t xml:space="preserve">Vărsăminte din secţiunea de funcţionare </t>
  </si>
  <si>
    <t>4202</t>
  </si>
  <si>
    <t>SUBVENŢII DE LA BUGETUL DE STAT</t>
  </si>
  <si>
    <t>420220</t>
  </si>
  <si>
    <t>Subvenţii de la bugetul de stat către bugetele locale necesare susţinerii derularii proiectelor finanţate din fonduri externe nerambursabile</t>
  </si>
  <si>
    <t>4502</t>
  </si>
  <si>
    <t>SUME PRIMITE DE LA UE/ALŢI DONATORI ÎN CONTUL PLĂŢILOR EFECTUATE ŞI PREFINANŢĂRII</t>
  </si>
  <si>
    <t>450201</t>
  </si>
  <si>
    <t>Fondul European de Dezvoltare Regională</t>
  </si>
  <si>
    <t>TOTAL VENITURI</t>
  </si>
  <si>
    <t>TOTAL CHELTUIELI</t>
  </si>
  <si>
    <t>5102</t>
  </si>
  <si>
    <t>AUTORITĂŢI PUBLICE ŞI ACŢIUNI EXTERNE</t>
  </si>
  <si>
    <t>510270</t>
  </si>
  <si>
    <t>Cheltuieli de capital</t>
  </si>
  <si>
    <t>5402</t>
  </si>
  <si>
    <t>ALTE SERVICII PUBLICE GENERALE</t>
  </si>
  <si>
    <t>540256</t>
  </si>
  <si>
    <t>Transferuri între unităţi ale administraţiei publice</t>
  </si>
  <si>
    <t>Proiecte cu finanţare din fonduri externe nerambursabile</t>
  </si>
  <si>
    <t>6002</t>
  </si>
  <si>
    <t>600271</t>
  </si>
  <si>
    <t>APĂRARE</t>
  </si>
  <si>
    <t>6502</t>
  </si>
  <si>
    <t>650256</t>
  </si>
  <si>
    <t>ÎNVĂŢĂMÂNT</t>
  </si>
  <si>
    <t>6602</t>
  </si>
  <si>
    <t>660251</t>
  </si>
  <si>
    <t>SĂNĂTATE</t>
  </si>
  <si>
    <t>6702</t>
  </si>
  <si>
    <t>CULTURĂ,RECREERE ŞI RELIGIE</t>
  </si>
  <si>
    <t>6802</t>
  </si>
  <si>
    <t>680271</t>
  </si>
  <si>
    <t>ASIGURĂRI ŞI ASISTENŢĂ SOCIALĂ</t>
  </si>
  <si>
    <t>7002</t>
  </si>
  <si>
    <t>700271</t>
  </si>
  <si>
    <t>LOCUINŢE,SERVICII ŞI DEZVOLTARE PUBLICĂ</t>
  </si>
  <si>
    <t>7402</t>
  </si>
  <si>
    <t>740256</t>
  </si>
  <si>
    <t>740271</t>
  </si>
  <si>
    <t>PROTECŢIA MEDIULUI</t>
  </si>
  <si>
    <t>8402</t>
  </si>
  <si>
    <t>840271</t>
  </si>
  <si>
    <t>TRANSPORTURI</t>
  </si>
  <si>
    <t>EXCEDENT/DEFICIT</t>
  </si>
  <si>
    <t>SECŢIUNEA DE DEZVOLTARE</t>
  </si>
  <si>
    <t>PREŞEDINTE,</t>
  </si>
  <si>
    <t>Contrasemnează</t>
  </si>
  <si>
    <t>SECRETARUL JUDEŢULUI,</t>
  </si>
  <si>
    <t>Anexa nr.2</t>
  </si>
  <si>
    <t>Elena Cătălina ZARĂ</t>
  </si>
  <si>
    <t>540251</t>
  </si>
  <si>
    <t>650271</t>
  </si>
  <si>
    <t>670251</t>
  </si>
  <si>
    <t>540255</t>
  </si>
  <si>
    <t xml:space="preserve">Alte transferuri </t>
  </si>
  <si>
    <t>680256</t>
  </si>
  <si>
    <t>740281</t>
  </si>
  <si>
    <t>Rambursări de credite</t>
  </si>
  <si>
    <t>6102</t>
  </si>
  <si>
    <t>610271</t>
  </si>
  <si>
    <t>ORDINE PUBLICĂ ŞI SIGURANŢĂ NAŢIONALĂ</t>
  </si>
  <si>
    <t>8702</t>
  </si>
  <si>
    <t>870251</t>
  </si>
  <si>
    <t>ALTE ACTIUNI ECONOMICE</t>
  </si>
  <si>
    <t>840255</t>
  </si>
  <si>
    <t>540281</t>
  </si>
  <si>
    <t>Rambursari de credite</t>
  </si>
  <si>
    <t>8002</t>
  </si>
  <si>
    <t>800271</t>
  </si>
  <si>
    <t>ACTIUNI GENERALE ECONOMICE</t>
  </si>
  <si>
    <t>420216</t>
  </si>
  <si>
    <t>42021601</t>
  </si>
  <si>
    <t>Subventii de la bugetul de stat catre bugetele locale pentru finantarea investitiilor in sanatate</t>
  </si>
  <si>
    <t>Subventii de la bugetul de stat catre bugetele locale pentru finantarea aparaturii medicale si echipamentelor de comunicatii in urgenta in sanatate</t>
  </si>
  <si>
    <t>45020101</t>
  </si>
  <si>
    <t>45020102</t>
  </si>
  <si>
    <t>Sume primite in contul platilor efectuate in anul curent</t>
  </si>
  <si>
    <t>Sume primite in contul platilor efectuate in anii anteriori</t>
  </si>
  <si>
    <t>420265</t>
  </si>
  <si>
    <t>Finantarea Programului National de Dezvoltare Locala</t>
  </si>
  <si>
    <t>8302</t>
  </si>
  <si>
    <t>830251</t>
  </si>
  <si>
    <t>AGRICULTURA, SILVICULTURA, PISCICULTURA SI VANATOARE</t>
  </si>
  <si>
    <t>4002</t>
  </si>
  <si>
    <t>400214</t>
  </si>
  <si>
    <t>Sume din excedentul bugetului local utilizate pentru finantarea cheltuielilor sectiunii de dezvoltare</t>
  </si>
  <si>
    <t>INCASARI DIN RAMBURSAREA IMPRUMUTURILOR ACORDATE</t>
  </si>
  <si>
    <t>Sorin BRAŞOVEANU</t>
  </si>
  <si>
    <t>Sume provenite din finantarea anilor precedenti</t>
  </si>
  <si>
    <t>450202</t>
  </si>
  <si>
    <t>450020202</t>
  </si>
  <si>
    <t xml:space="preserve">Fondul Social European </t>
  </si>
  <si>
    <t>Sume provenite din finantarea anilor precedenti, aferente sectiunii de dezvoltare</t>
  </si>
  <si>
    <t>DIVERSE VENITURI</t>
  </si>
  <si>
    <t>CONT DE EXECUŢIE AL BUGETULUI LOCAL</t>
  </si>
  <si>
    <t>INTEGRAL DE LA BUGETUL LOCAL</t>
  </si>
  <si>
    <t>la Hot.C.J.nr.             din        10.2016</t>
  </si>
  <si>
    <t>30.09.2016</t>
  </si>
  <si>
    <t>TRIM.I+II+III</t>
  </si>
  <si>
    <t>TRIM.</t>
  </si>
  <si>
    <t>I+II+III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</si>
</sst>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 quotePrefix="1">
      <alignment/>
    </xf>
    <xf numFmtId="4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5" xfId="0" applyBorder="1" applyAlignment="1">
      <alignment vertical="top"/>
    </xf>
    <xf numFmtId="49" fontId="3" fillId="0" borderId="15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" fontId="0" fillId="0" borderId="15" xfId="0" applyNumberFormat="1" applyBorder="1" applyAlignment="1">
      <alignment wrapText="1"/>
    </xf>
    <xf numFmtId="4" fontId="0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horizontal="right" wrapText="1"/>
    </xf>
    <xf numFmtId="4" fontId="0" fillId="0" borderId="15" xfId="0" applyNumberFormat="1" applyBorder="1" applyAlignment="1">
      <alignment horizontal="right" wrapText="1"/>
    </xf>
    <xf numFmtId="4" fontId="1" fillId="0" borderId="15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3"/>
  <sheetViews>
    <sheetView tabSelected="1" zoomScalePageLayoutView="0" workbookViewId="0" topLeftCell="A31">
      <selection activeCell="L28" sqref="L2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4.7109375" style="0" customWidth="1"/>
    <col min="4" max="5" width="9.7109375" style="0" bestFit="1" customWidth="1"/>
    <col min="6" max="6" width="11.8515625" style="0" bestFit="1" customWidth="1"/>
    <col min="7" max="7" width="7.140625" style="0" bestFit="1" customWidth="1"/>
  </cols>
  <sheetData>
    <row r="2" ht="12.75">
      <c r="A2" s="4" t="s">
        <v>0</v>
      </c>
    </row>
    <row r="3" spans="4:7" ht="12.75">
      <c r="D3" s="46" t="s">
        <v>64</v>
      </c>
      <c r="E3" s="46"/>
      <c r="F3" s="46"/>
      <c r="G3" s="46"/>
    </row>
    <row r="4" spans="4:7" ht="12.75">
      <c r="D4" s="46" t="s">
        <v>112</v>
      </c>
      <c r="E4" s="46"/>
      <c r="F4" s="46"/>
      <c r="G4" s="46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1:7" ht="12.75">
      <c r="A8" s="46" t="s">
        <v>110</v>
      </c>
      <c r="B8" s="46"/>
      <c r="C8" s="46"/>
      <c r="D8" s="46"/>
      <c r="E8" s="46"/>
      <c r="F8" s="46"/>
      <c r="G8" s="46"/>
    </row>
    <row r="9" spans="1:7" ht="12.75">
      <c r="A9" s="46" t="s">
        <v>60</v>
      </c>
      <c r="B9" s="46"/>
      <c r="C9" s="46"/>
      <c r="D9" s="46"/>
      <c r="E9" s="46"/>
      <c r="F9" s="46"/>
      <c r="G9" s="46"/>
    </row>
    <row r="10" spans="1:7" ht="12.75">
      <c r="A10" s="46" t="s">
        <v>113</v>
      </c>
      <c r="B10" s="46"/>
      <c r="C10" s="46"/>
      <c r="D10" s="46"/>
      <c r="E10" s="46"/>
      <c r="F10" s="46"/>
      <c r="G10" s="46"/>
    </row>
    <row r="11" spans="1:7" ht="12.75">
      <c r="A11" s="5"/>
      <c r="B11" s="5"/>
      <c r="C11" s="5"/>
      <c r="D11" s="5"/>
      <c r="E11" s="5"/>
      <c r="F11" s="5"/>
      <c r="G11" s="5"/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4" t="s">
        <v>111</v>
      </c>
      <c r="G14" s="5" t="s">
        <v>11</v>
      </c>
    </row>
    <row r="15" spans="1:7" ht="12.75">
      <c r="A15" s="7" t="s">
        <v>1</v>
      </c>
      <c r="B15" s="1" t="s">
        <v>3</v>
      </c>
      <c r="C15" s="7" t="s">
        <v>5</v>
      </c>
      <c r="D15" s="1" t="s">
        <v>6</v>
      </c>
      <c r="E15" s="7" t="s">
        <v>7</v>
      </c>
      <c r="F15" s="1" t="s">
        <v>9</v>
      </c>
      <c r="G15" s="7"/>
    </row>
    <row r="16" spans="1:7" ht="12.75">
      <c r="A16" s="8" t="s">
        <v>2</v>
      </c>
      <c r="B16" s="2" t="s">
        <v>4</v>
      </c>
      <c r="C16" s="8"/>
      <c r="D16" s="2">
        <v>2016</v>
      </c>
      <c r="E16" s="8" t="s">
        <v>115</v>
      </c>
      <c r="F16" s="2" t="s">
        <v>10</v>
      </c>
      <c r="G16" s="8" t="s">
        <v>8</v>
      </c>
    </row>
    <row r="17" spans="1:7" ht="12.75">
      <c r="A17" s="9"/>
      <c r="B17" s="3"/>
      <c r="C17" s="9"/>
      <c r="D17" s="3"/>
      <c r="E17" s="9" t="s">
        <v>116</v>
      </c>
      <c r="F17" s="3" t="s">
        <v>114</v>
      </c>
      <c r="G17" s="9"/>
    </row>
    <row r="18" spans="1:7" ht="12.75">
      <c r="A18" s="31">
        <v>1</v>
      </c>
      <c r="B18" s="33">
        <v>3602</v>
      </c>
      <c r="C18" s="34" t="s">
        <v>109</v>
      </c>
      <c r="D18" s="36">
        <f aca="true" t="shared" si="0" ref="D18:F19">D19</f>
        <v>0</v>
      </c>
      <c r="E18" s="37">
        <f t="shared" si="0"/>
        <v>0</v>
      </c>
      <c r="F18" s="36">
        <f t="shared" si="0"/>
        <v>8.41</v>
      </c>
      <c r="G18" s="38">
        <v>0</v>
      </c>
    </row>
    <row r="19" spans="1:7" ht="12.75">
      <c r="A19" s="31">
        <v>2</v>
      </c>
      <c r="B19" s="32">
        <v>360232</v>
      </c>
      <c r="C19" s="35" t="s">
        <v>104</v>
      </c>
      <c r="D19" s="39">
        <f t="shared" si="0"/>
        <v>0</v>
      </c>
      <c r="E19" s="40">
        <f t="shared" si="0"/>
        <v>0</v>
      </c>
      <c r="F19" s="39">
        <f t="shared" si="0"/>
        <v>8.41</v>
      </c>
      <c r="G19" s="31">
        <v>0</v>
      </c>
    </row>
    <row r="20" spans="1:7" s="30" customFormat="1" ht="25.5">
      <c r="A20" s="41">
        <v>3</v>
      </c>
      <c r="B20" s="42">
        <v>36023202</v>
      </c>
      <c r="C20" s="43" t="s">
        <v>108</v>
      </c>
      <c r="D20" s="44">
        <v>0</v>
      </c>
      <c r="E20" s="45">
        <v>0</v>
      </c>
      <c r="F20" s="44">
        <v>8.41</v>
      </c>
      <c r="G20" s="45">
        <v>0</v>
      </c>
    </row>
    <row r="21" spans="1:7" ht="25.5">
      <c r="A21" s="23">
        <v>4</v>
      </c>
      <c r="B21" s="24" t="s">
        <v>12</v>
      </c>
      <c r="C21" s="12" t="s">
        <v>13</v>
      </c>
      <c r="D21" s="13">
        <f>SUM(D22:D22)</f>
        <v>24469.2</v>
      </c>
      <c r="E21" s="13">
        <f>SUM(E22:E22)</f>
        <v>12426</v>
      </c>
      <c r="F21" s="13">
        <f>SUM(F22:F22)</f>
        <v>10094</v>
      </c>
      <c r="G21" s="13">
        <f>F21/E21%</f>
        <v>81.23289876066312</v>
      </c>
    </row>
    <row r="22" spans="1:7" ht="12.75">
      <c r="A22" s="31">
        <v>5</v>
      </c>
      <c r="B22" s="25" t="s">
        <v>14</v>
      </c>
      <c r="C22" s="10" t="s">
        <v>15</v>
      </c>
      <c r="D22" s="15">
        <v>24469.2</v>
      </c>
      <c r="E22" s="15">
        <v>12426</v>
      </c>
      <c r="F22" s="15">
        <v>10094</v>
      </c>
      <c r="G22" s="18">
        <f aca="true" t="shared" si="1" ref="G22:G74">F22/E22%</f>
        <v>81.23289876066312</v>
      </c>
    </row>
    <row r="23" spans="1:7" ht="25.5">
      <c r="A23" s="31">
        <v>6</v>
      </c>
      <c r="B23" s="24" t="s">
        <v>99</v>
      </c>
      <c r="C23" s="12" t="s">
        <v>102</v>
      </c>
      <c r="D23" s="13">
        <f>D24</f>
        <v>0</v>
      </c>
      <c r="E23" s="13">
        <f>E24</f>
        <v>0</v>
      </c>
      <c r="F23" s="13">
        <f>F24</f>
        <v>22250</v>
      </c>
      <c r="G23" s="13">
        <v>0</v>
      </c>
    </row>
    <row r="24" spans="1:7" ht="25.5">
      <c r="A24" s="31">
        <v>7</v>
      </c>
      <c r="B24" s="26" t="s">
        <v>100</v>
      </c>
      <c r="C24" s="28" t="s">
        <v>101</v>
      </c>
      <c r="D24" s="15">
        <v>0</v>
      </c>
      <c r="E24" s="15">
        <v>0</v>
      </c>
      <c r="F24" s="15">
        <v>22250</v>
      </c>
      <c r="G24" s="18">
        <v>0</v>
      </c>
    </row>
    <row r="25" spans="1:7" ht="12.75">
      <c r="A25" s="41">
        <v>8</v>
      </c>
      <c r="B25" s="24" t="s">
        <v>16</v>
      </c>
      <c r="C25" s="12" t="s">
        <v>17</v>
      </c>
      <c r="D25" s="13">
        <f>D26+D28+D29</f>
        <v>20849</v>
      </c>
      <c r="E25" s="13">
        <f>E26+E28+E29</f>
        <v>19039</v>
      </c>
      <c r="F25" s="13">
        <f>F26+F28+F29</f>
        <v>3377.91</v>
      </c>
      <c r="G25" s="13">
        <f t="shared" si="1"/>
        <v>17.74205578024056</v>
      </c>
    </row>
    <row r="26" spans="1:7" ht="25.5">
      <c r="A26" s="23">
        <v>9</v>
      </c>
      <c r="B26" s="26" t="s">
        <v>86</v>
      </c>
      <c r="C26" s="28" t="s">
        <v>88</v>
      </c>
      <c r="D26" s="18">
        <f>D27</f>
        <v>7819</v>
      </c>
      <c r="E26" s="18">
        <f>E27</f>
        <v>6009</v>
      </c>
      <c r="F26" s="18">
        <f>F27</f>
        <v>0</v>
      </c>
      <c r="G26" s="18">
        <f t="shared" si="1"/>
        <v>0</v>
      </c>
    </row>
    <row r="27" spans="1:7" ht="51">
      <c r="A27" s="31">
        <v>10</v>
      </c>
      <c r="B27" s="24" t="s">
        <v>87</v>
      </c>
      <c r="C27" s="12" t="s">
        <v>89</v>
      </c>
      <c r="D27" s="13">
        <v>7819</v>
      </c>
      <c r="E27" s="13">
        <v>6009</v>
      </c>
      <c r="F27" s="13">
        <v>0</v>
      </c>
      <c r="G27" s="13">
        <f t="shared" si="1"/>
        <v>0</v>
      </c>
    </row>
    <row r="28" spans="1:7" ht="38.25">
      <c r="A28" s="31">
        <v>11</v>
      </c>
      <c r="B28" s="25" t="s">
        <v>18</v>
      </c>
      <c r="C28" s="10" t="s">
        <v>19</v>
      </c>
      <c r="D28" s="15">
        <v>2050</v>
      </c>
      <c r="E28" s="15">
        <v>2050</v>
      </c>
      <c r="F28" s="15">
        <v>1934.31</v>
      </c>
      <c r="G28" s="18">
        <f t="shared" si="1"/>
        <v>94.35658536585366</v>
      </c>
    </row>
    <row r="29" spans="1:7" ht="25.5">
      <c r="A29" s="31">
        <v>12</v>
      </c>
      <c r="B29" s="26" t="s">
        <v>94</v>
      </c>
      <c r="C29" s="28" t="s">
        <v>95</v>
      </c>
      <c r="D29" s="15">
        <v>10980</v>
      </c>
      <c r="E29" s="15">
        <v>10980</v>
      </c>
      <c r="F29" s="15">
        <v>1443.6</v>
      </c>
      <c r="G29" s="18">
        <f t="shared" si="1"/>
        <v>13.147540983606557</v>
      </c>
    </row>
    <row r="30" spans="1:7" ht="24.75" customHeight="1">
      <c r="A30" s="41">
        <v>13</v>
      </c>
      <c r="B30" s="24" t="s">
        <v>20</v>
      </c>
      <c r="C30" s="12" t="s">
        <v>21</v>
      </c>
      <c r="D30" s="13">
        <f>D31+D34</f>
        <v>7173</v>
      </c>
      <c r="E30" s="13">
        <f>E31+E34</f>
        <v>7173</v>
      </c>
      <c r="F30" s="13">
        <f>F31+F34</f>
        <v>6545.9400000000005</v>
      </c>
      <c r="G30" s="13">
        <f t="shared" si="1"/>
        <v>91.25805102467586</v>
      </c>
    </row>
    <row r="31" spans="1:7" ht="12.75">
      <c r="A31" s="23">
        <v>14</v>
      </c>
      <c r="B31" s="25" t="s">
        <v>22</v>
      </c>
      <c r="C31" s="10" t="s">
        <v>23</v>
      </c>
      <c r="D31" s="15">
        <f>D32+D33</f>
        <v>7173</v>
      </c>
      <c r="E31" s="15">
        <f>E32+E33</f>
        <v>7173</v>
      </c>
      <c r="F31" s="15">
        <f>F32+F33</f>
        <v>6306.93</v>
      </c>
      <c r="G31" s="18">
        <f t="shared" si="1"/>
        <v>87.92597239648683</v>
      </c>
    </row>
    <row r="32" spans="1:7" ht="25.5">
      <c r="A32" s="31">
        <v>15</v>
      </c>
      <c r="B32" s="24" t="s">
        <v>90</v>
      </c>
      <c r="C32" s="12" t="s">
        <v>92</v>
      </c>
      <c r="D32" s="13">
        <v>633</v>
      </c>
      <c r="E32" s="13">
        <v>633</v>
      </c>
      <c r="F32" s="13">
        <v>0</v>
      </c>
      <c r="G32" s="13">
        <f t="shared" si="1"/>
        <v>0</v>
      </c>
    </row>
    <row r="33" spans="1:7" ht="14.25" customHeight="1">
      <c r="A33" s="31">
        <v>16</v>
      </c>
      <c r="B33" s="24" t="s">
        <v>91</v>
      </c>
      <c r="C33" s="12" t="s">
        <v>93</v>
      </c>
      <c r="D33" s="13">
        <v>6540</v>
      </c>
      <c r="E33" s="13">
        <v>6540</v>
      </c>
      <c r="F33" s="13">
        <v>6306.93</v>
      </c>
      <c r="G33" s="13">
        <f t="shared" si="1"/>
        <v>96.43623853211008</v>
      </c>
    </row>
    <row r="34" spans="1:7" ht="14.25" customHeight="1">
      <c r="A34" s="31">
        <v>17</v>
      </c>
      <c r="B34" s="24" t="s">
        <v>105</v>
      </c>
      <c r="C34" s="12" t="s">
        <v>107</v>
      </c>
      <c r="D34" s="13">
        <f>D35</f>
        <v>0</v>
      </c>
      <c r="E34" s="13">
        <f>E35</f>
        <v>0</v>
      </c>
      <c r="F34" s="13">
        <f>F35</f>
        <v>239.01</v>
      </c>
      <c r="G34" s="13">
        <v>0</v>
      </c>
    </row>
    <row r="35" spans="1:7" ht="14.25" customHeight="1">
      <c r="A35" s="41">
        <v>18</v>
      </c>
      <c r="B35" s="24" t="s">
        <v>106</v>
      </c>
      <c r="C35" s="12" t="s">
        <v>93</v>
      </c>
      <c r="D35" s="13">
        <v>0</v>
      </c>
      <c r="E35" s="13">
        <v>0</v>
      </c>
      <c r="F35" s="13">
        <v>239.01</v>
      </c>
      <c r="G35" s="18">
        <v>0</v>
      </c>
    </row>
    <row r="36" spans="1:7" ht="12.75">
      <c r="A36" s="23">
        <v>19</v>
      </c>
      <c r="B36" s="25"/>
      <c r="C36" s="11" t="s">
        <v>24</v>
      </c>
      <c r="D36" s="16">
        <f>D18+D21+D23+D25+D30</f>
        <v>52491.2</v>
      </c>
      <c r="E36" s="16">
        <f>E18+E21+E23+E25+E30</f>
        <v>38638</v>
      </c>
      <c r="F36" s="16">
        <f>F18+F21+F23+F25+F30</f>
        <v>42276.26</v>
      </c>
      <c r="G36" s="16">
        <f t="shared" si="1"/>
        <v>109.41627413427197</v>
      </c>
    </row>
    <row r="37" spans="1:7" ht="12.75">
      <c r="A37" s="31">
        <v>20</v>
      </c>
      <c r="B37" s="25"/>
      <c r="C37" s="11" t="s">
        <v>25</v>
      </c>
      <c r="D37" s="17">
        <f>D38+D40+D45+D47+D49+D52+D54+D57+D60+D62+D66+D68+D70+D73</f>
        <v>86301.2</v>
      </c>
      <c r="E37" s="17">
        <f>E38+E40+E45+E47+E49+E52+E54+E57+E60+E62+E66+E68+E70+E73</f>
        <v>73344.2</v>
      </c>
      <c r="F37" s="17">
        <f>F38+F40+F45+F47+F49+F52+F54+F57+F60+F62+F66+F68+F70+F73</f>
        <v>37843.6</v>
      </c>
      <c r="G37" s="16">
        <f t="shared" si="1"/>
        <v>51.59726331461792</v>
      </c>
    </row>
    <row r="38" spans="1:7" ht="12.75">
      <c r="A38" s="31">
        <v>21</v>
      </c>
      <c r="B38" s="24" t="s">
        <v>26</v>
      </c>
      <c r="C38" s="12" t="s">
        <v>27</v>
      </c>
      <c r="D38" s="13">
        <f>SUM(D39:D39)</f>
        <v>1289</v>
      </c>
      <c r="E38" s="13">
        <f>SUM(E39:E39)</f>
        <v>1089</v>
      </c>
      <c r="F38" s="13">
        <f>SUM(F39:F39)</f>
        <v>145.31</v>
      </c>
      <c r="G38" s="13">
        <f t="shared" si="1"/>
        <v>13.343434343434343</v>
      </c>
    </row>
    <row r="39" spans="1:7" s="30" customFormat="1" ht="12.75">
      <c r="A39" s="31">
        <v>22</v>
      </c>
      <c r="B39" s="25" t="s">
        <v>28</v>
      </c>
      <c r="C39" s="10" t="s">
        <v>29</v>
      </c>
      <c r="D39" s="47">
        <v>1289</v>
      </c>
      <c r="E39" s="47">
        <v>1089</v>
      </c>
      <c r="F39" s="47">
        <v>145.31</v>
      </c>
      <c r="G39" s="48">
        <f t="shared" si="1"/>
        <v>13.343434343434343</v>
      </c>
    </row>
    <row r="40" spans="1:7" s="30" customFormat="1" ht="12.75">
      <c r="A40" s="41">
        <v>23</v>
      </c>
      <c r="B40" s="24" t="s">
        <v>30</v>
      </c>
      <c r="C40" s="12" t="s">
        <v>31</v>
      </c>
      <c r="D40" s="29">
        <f>SUM(D41:D44)</f>
        <v>11424</v>
      </c>
      <c r="E40" s="29">
        <f>SUM(E41:E44)</f>
        <v>10876</v>
      </c>
      <c r="F40" s="29">
        <f>SUM(F41:F44)</f>
        <v>9656.81</v>
      </c>
      <c r="G40" s="29">
        <f t="shared" si="1"/>
        <v>88.79008826774549</v>
      </c>
    </row>
    <row r="41" spans="1:7" s="30" customFormat="1" ht="12.75">
      <c r="A41" s="23">
        <v>24</v>
      </c>
      <c r="B41" s="24" t="s">
        <v>66</v>
      </c>
      <c r="C41" s="10" t="s">
        <v>33</v>
      </c>
      <c r="D41" s="29">
        <v>132</v>
      </c>
      <c r="E41" s="29">
        <v>132</v>
      </c>
      <c r="F41" s="29">
        <v>80</v>
      </c>
      <c r="G41" s="48">
        <f t="shared" si="1"/>
        <v>60.6060606060606</v>
      </c>
    </row>
    <row r="42" spans="1:7" s="30" customFormat="1" ht="12.75">
      <c r="A42" s="31">
        <v>25</v>
      </c>
      <c r="B42" s="25" t="s">
        <v>69</v>
      </c>
      <c r="C42" s="10" t="s">
        <v>70</v>
      </c>
      <c r="D42" s="29">
        <v>9592</v>
      </c>
      <c r="E42" s="29">
        <v>9044</v>
      </c>
      <c r="F42" s="29">
        <v>8000.55</v>
      </c>
      <c r="G42" s="48">
        <f t="shared" si="1"/>
        <v>88.46251658558161</v>
      </c>
    </row>
    <row r="43" spans="1:7" s="30" customFormat="1" ht="25.5">
      <c r="A43" s="31">
        <v>26</v>
      </c>
      <c r="B43" s="25" t="s">
        <v>32</v>
      </c>
      <c r="C43" s="10" t="s">
        <v>34</v>
      </c>
      <c r="D43" s="47">
        <v>1700</v>
      </c>
      <c r="E43" s="47">
        <v>1700</v>
      </c>
      <c r="F43" s="47">
        <v>1576.26</v>
      </c>
      <c r="G43" s="48">
        <f t="shared" si="1"/>
        <v>92.72117647058823</v>
      </c>
    </row>
    <row r="44" spans="1:7" s="30" customFormat="1" ht="12.75">
      <c r="A44" s="31">
        <v>27</v>
      </c>
      <c r="B44" s="25" t="s">
        <v>81</v>
      </c>
      <c r="C44" s="10" t="s">
        <v>82</v>
      </c>
      <c r="D44" s="47">
        <v>0</v>
      </c>
      <c r="E44" s="47">
        <v>0</v>
      </c>
      <c r="F44" s="47">
        <v>0</v>
      </c>
      <c r="G44" s="48">
        <v>0</v>
      </c>
    </row>
    <row r="45" spans="1:7" s="30" customFormat="1" ht="12.75">
      <c r="A45" s="41">
        <v>28</v>
      </c>
      <c r="B45" s="24" t="s">
        <v>35</v>
      </c>
      <c r="C45" s="12" t="s">
        <v>37</v>
      </c>
      <c r="D45" s="29">
        <f>SUM(D46:D46)</f>
        <v>86</v>
      </c>
      <c r="E45" s="29">
        <f>SUM(E46:E46)</f>
        <v>86</v>
      </c>
      <c r="F45" s="29">
        <f>SUM(F46:F46)</f>
        <v>24.74</v>
      </c>
      <c r="G45" s="29">
        <f t="shared" si="1"/>
        <v>28.767441860465116</v>
      </c>
    </row>
    <row r="46" spans="1:7" s="30" customFormat="1" ht="12.75">
      <c r="A46" s="23">
        <v>29</v>
      </c>
      <c r="B46" s="25" t="s">
        <v>36</v>
      </c>
      <c r="C46" s="10" t="s">
        <v>29</v>
      </c>
      <c r="D46" s="47">
        <v>86</v>
      </c>
      <c r="E46" s="47">
        <v>86</v>
      </c>
      <c r="F46" s="47">
        <v>24.74</v>
      </c>
      <c r="G46" s="48">
        <f t="shared" si="1"/>
        <v>28.767441860465116</v>
      </c>
    </row>
    <row r="47" spans="1:7" s="30" customFormat="1" ht="12.75">
      <c r="A47" s="31">
        <v>30</v>
      </c>
      <c r="B47" s="24" t="s">
        <v>74</v>
      </c>
      <c r="C47" s="12" t="s">
        <v>76</v>
      </c>
      <c r="D47" s="29">
        <f>D48</f>
        <v>350</v>
      </c>
      <c r="E47" s="29">
        <f>E48</f>
        <v>330</v>
      </c>
      <c r="F47" s="29">
        <f>F48</f>
        <v>204.58</v>
      </c>
      <c r="G47" s="29">
        <f t="shared" si="1"/>
        <v>61.9939393939394</v>
      </c>
    </row>
    <row r="48" spans="1:7" s="30" customFormat="1" ht="12.75">
      <c r="A48" s="31">
        <v>31</v>
      </c>
      <c r="B48" s="25" t="s">
        <v>75</v>
      </c>
      <c r="C48" s="10" t="s">
        <v>29</v>
      </c>
      <c r="D48" s="47">
        <v>350</v>
      </c>
      <c r="E48" s="47">
        <v>330</v>
      </c>
      <c r="F48" s="47">
        <v>204.58</v>
      </c>
      <c r="G48" s="48">
        <f t="shared" si="1"/>
        <v>61.9939393939394</v>
      </c>
    </row>
    <row r="49" spans="1:7" s="30" customFormat="1" ht="12.75">
      <c r="A49" s="31">
        <v>32</v>
      </c>
      <c r="B49" s="24" t="s">
        <v>38</v>
      </c>
      <c r="C49" s="12" t="s">
        <v>40</v>
      </c>
      <c r="D49" s="29">
        <f>SUM(D50:D51)</f>
        <v>340</v>
      </c>
      <c r="E49" s="29">
        <f>SUM(E50:E51)</f>
        <v>340</v>
      </c>
      <c r="F49" s="29">
        <f>SUM(F50:F51)</f>
        <v>37.92</v>
      </c>
      <c r="G49" s="29">
        <f t="shared" si="1"/>
        <v>11.15294117647059</v>
      </c>
    </row>
    <row r="50" spans="1:7" s="30" customFormat="1" ht="25.5">
      <c r="A50" s="41">
        <v>33</v>
      </c>
      <c r="B50" s="25" t="s">
        <v>39</v>
      </c>
      <c r="C50" s="10" t="s">
        <v>34</v>
      </c>
      <c r="D50" s="47">
        <v>0</v>
      </c>
      <c r="E50" s="47">
        <v>0</v>
      </c>
      <c r="F50" s="47">
        <v>0</v>
      </c>
      <c r="G50" s="48">
        <v>0</v>
      </c>
    </row>
    <row r="51" spans="1:7" s="30" customFormat="1" ht="12.75">
      <c r="A51" s="23">
        <v>34</v>
      </c>
      <c r="B51" s="25" t="s">
        <v>67</v>
      </c>
      <c r="C51" s="10" t="s">
        <v>29</v>
      </c>
      <c r="D51" s="47">
        <v>340</v>
      </c>
      <c r="E51" s="47">
        <v>340</v>
      </c>
      <c r="F51" s="47">
        <v>37.92</v>
      </c>
      <c r="G51" s="48">
        <f t="shared" si="1"/>
        <v>11.15294117647059</v>
      </c>
    </row>
    <row r="52" spans="1:7" s="30" customFormat="1" ht="12.75">
      <c r="A52" s="31">
        <v>35</v>
      </c>
      <c r="B52" s="24" t="s">
        <v>41</v>
      </c>
      <c r="C52" s="12" t="s">
        <v>43</v>
      </c>
      <c r="D52" s="29">
        <f>D53</f>
        <v>18143.2</v>
      </c>
      <c r="E52" s="29">
        <f>E53</f>
        <v>15103.2</v>
      </c>
      <c r="F52" s="49">
        <f>F53</f>
        <v>1860.91</v>
      </c>
      <c r="G52" s="29">
        <f t="shared" si="1"/>
        <v>12.321296149160442</v>
      </c>
    </row>
    <row r="53" spans="1:7" s="30" customFormat="1" ht="12.75">
      <c r="A53" s="31">
        <v>36</v>
      </c>
      <c r="B53" s="25" t="s">
        <v>42</v>
      </c>
      <c r="C53" s="10" t="s">
        <v>33</v>
      </c>
      <c r="D53" s="47">
        <v>18143.2</v>
      </c>
      <c r="E53" s="47">
        <v>15103.2</v>
      </c>
      <c r="F53" s="50">
        <v>1860.91</v>
      </c>
      <c r="G53" s="48">
        <f t="shared" si="1"/>
        <v>12.321296149160442</v>
      </c>
    </row>
    <row r="54" spans="1:7" s="30" customFormat="1" ht="12.75">
      <c r="A54" s="31">
        <v>37</v>
      </c>
      <c r="B54" s="24" t="s">
        <v>44</v>
      </c>
      <c r="C54" s="12" t="s">
        <v>45</v>
      </c>
      <c r="D54" s="29">
        <f>SUM(D55:D56)</f>
        <v>3996</v>
      </c>
      <c r="E54" s="29">
        <f>SUM(E55:E56)</f>
        <v>3496</v>
      </c>
      <c r="F54" s="29">
        <f>SUM(F55:F56)</f>
        <v>2637.2</v>
      </c>
      <c r="G54" s="29">
        <f t="shared" si="1"/>
        <v>75.43478260869564</v>
      </c>
    </row>
    <row r="55" spans="1:7" s="30" customFormat="1" ht="12.75">
      <c r="A55" s="41">
        <v>38</v>
      </c>
      <c r="B55" s="24" t="s">
        <v>68</v>
      </c>
      <c r="C55" s="10" t="s">
        <v>33</v>
      </c>
      <c r="D55" s="29">
        <v>3291</v>
      </c>
      <c r="E55" s="29">
        <v>2791</v>
      </c>
      <c r="F55" s="29">
        <v>2199</v>
      </c>
      <c r="G55" s="48">
        <f t="shared" si="1"/>
        <v>78.78896452884271</v>
      </c>
    </row>
    <row r="56" spans="1:7" s="30" customFormat="1" ht="12.75">
      <c r="A56" s="23">
        <v>39</v>
      </c>
      <c r="B56" s="25">
        <v>670271</v>
      </c>
      <c r="C56" s="10" t="s">
        <v>29</v>
      </c>
      <c r="D56" s="47">
        <v>705</v>
      </c>
      <c r="E56" s="47">
        <v>705</v>
      </c>
      <c r="F56" s="47">
        <v>438.2</v>
      </c>
      <c r="G56" s="48">
        <f t="shared" si="1"/>
        <v>62.156028368794324</v>
      </c>
    </row>
    <row r="57" spans="1:7" s="30" customFormat="1" ht="12.75">
      <c r="A57" s="31">
        <v>40</v>
      </c>
      <c r="B57" s="24" t="s">
        <v>46</v>
      </c>
      <c r="C57" s="12" t="s">
        <v>48</v>
      </c>
      <c r="D57" s="29">
        <f>SUM(D58:D59)</f>
        <v>1290</v>
      </c>
      <c r="E57" s="29">
        <f>SUM(E58:E59)</f>
        <v>1009</v>
      </c>
      <c r="F57" s="29">
        <f>SUM(F58:F59)</f>
        <v>332.84</v>
      </c>
      <c r="G57" s="29">
        <f t="shared" si="1"/>
        <v>32.987115956392465</v>
      </c>
    </row>
    <row r="58" spans="1:7" s="30" customFormat="1" ht="25.5">
      <c r="A58" s="31">
        <v>41</v>
      </c>
      <c r="B58" s="26" t="s">
        <v>71</v>
      </c>
      <c r="C58" s="10" t="s">
        <v>34</v>
      </c>
      <c r="D58" s="48">
        <v>290</v>
      </c>
      <c r="E58" s="48">
        <v>290</v>
      </c>
      <c r="F58" s="48">
        <v>288.53</v>
      </c>
      <c r="G58" s="48">
        <f t="shared" si="1"/>
        <v>99.49310344827586</v>
      </c>
    </row>
    <row r="59" spans="1:7" s="30" customFormat="1" ht="12.75">
      <c r="A59" s="31">
        <v>42</v>
      </c>
      <c r="B59" s="25" t="s">
        <v>47</v>
      </c>
      <c r="C59" s="10" t="s">
        <v>29</v>
      </c>
      <c r="D59" s="47">
        <v>1000</v>
      </c>
      <c r="E59" s="47">
        <v>719</v>
      </c>
      <c r="F59" s="47">
        <v>44.31</v>
      </c>
      <c r="G59" s="48">
        <f t="shared" si="1"/>
        <v>6.162726008344923</v>
      </c>
    </row>
    <row r="60" spans="1:7" s="30" customFormat="1" ht="12.75">
      <c r="A60" s="41">
        <v>43</v>
      </c>
      <c r="B60" s="24" t="s">
        <v>49</v>
      </c>
      <c r="C60" s="12" t="s">
        <v>51</v>
      </c>
      <c r="D60" s="29">
        <f>SUM(D61:D61)</f>
        <v>1411</v>
      </c>
      <c r="E60" s="29">
        <f>SUM(E61:E61)</f>
        <v>1411</v>
      </c>
      <c r="F60" s="29">
        <f>SUM(F61:F61)</f>
        <v>1310.88</v>
      </c>
      <c r="G60" s="29">
        <f t="shared" si="1"/>
        <v>92.90432317505316</v>
      </c>
    </row>
    <row r="61" spans="1:7" s="30" customFormat="1" ht="12.75">
      <c r="A61" s="23">
        <v>44</v>
      </c>
      <c r="B61" s="25" t="s">
        <v>50</v>
      </c>
      <c r="C61" s="10" t="s">
        <v>29</v>
      </c>
      <c r="D61" s="47">
        <v>1411</v>
      </c>
      <c r="E61" s="47">
        <v>1411</v>
      </c>
      <c r="F61" s="47">
        <v>1310.88</v>
      </c>
      <c r="G61" s="48">
        <f t="shared" si="1"/>
        <v>92.90432317505316</v>
      </c>
    </row>
    <row r="62" spans="1:7" s="30" customFormat="1" ht="12.75">
      <c r="A62" s="31">
        <v>45</v>
      </c>
      <c r="B62" s="24" t="s">
        <v>52</v>
      </c>
      <c r="C62" s="12" t="s">
        <v>55</v>
      </c>
      <c r="D62" s="29">
        <f>SUM(D63:D65)</f>
        <v>1950</v>
      </c>
      <c r="E62" s="29">
        <f>SUM(E63:E65)</f>
        <v>1950</v>
      </c>
      <c r="F62" s="29">
        <f>SUM(F63:F65)</f>
        <v>1653.18</v>
      </c>
      <c r="G62" s="29">
        <f t="shared" si="1"/>
        <v>84.77846153846154</v>
      </c>
    </row>
    <row r="63" spans="1:7" s="30" customFormat="1" ht="25.5">
      <c r="A63" s="31">
        <v>46</v>
      </c>
      <c r="B63" s="25" t="s">
        <v>53</v>
      </c>
      <c r="C63" s="10" t="s">
        <v>34</v>
      </c>
      <c r="D63" s="47">
        <v>1900</v>
      </c>
      <c r="E63" s="47">
        <v>1900</v>
      </c>
      <c r="F63" s="47">
        <v>1653.18</v>
      </c>
      <c r="G63" s="48">
        <f t="shared" si="1"/>
        <v>87.00947368421053</v>
      </c>
    </row>
    <row r="64" spans="1:7" s="30" customFormat="1" ht="12.75">
      <c r="A64" s="31">
        <v>47</v>
      </c>
      <c r="B64" s="25" t="s">
        <v>54</v>
      </c>
      <c r="C64" s="10" t="s">
        <v>29</v>
      </c>
      <c r="D64" s="47">
        <v>50</v>
      </c>
      <c r="E64" s="47">
        <v>50</v>
      </c>
      <c r="F64" s="47">
        <v>0</v>
      </c>
      <c r="G64" s="48">
        <f t="shared" si="1"/>
        <v>0</v>
      </c>
    </row>
    <row r="65" spans="1:7" s="30" customFormat="1" ht="12.75">
      <c r="A65" s="41">
        <v>48</v>
      </c>
      <c r="B65" s="25" t="s">
        <v>72</v>
      </c>
      <c r="C65" s="10" t="s">
        <v>73</v>
      </c>
      <c r="D65" s="47">
        <v>0</v>
      </c>
      <c r="E65" s="47">
        <v>0</v>
      </c>
      <c r="F65" s="47">
        <v>0</v>
      </c>
      <c r="G65" s="48">
        <v>0</v>
      </c>
    </row>
    <row r="66" spans="1:7" s="30" customFormat="1" ht="12.75">
      <c r="A66" s="23">
        <v>49</v>
      </c>
      <c r="B66" s="24" t="s">
        <v>83</v>
      </c>
      <c r="C66" s="12" t="s">
        <v>85</v>
      </c>
      <c r="D66" s="29">
        <f>SUM(D67:D67)</f>
        <v>13</v>
      </c>
      <c r="E66" s="29">
        <f>SUM(E67:E67)</f>
        <v>13</v>
      </c>
      <c r="F66" s="29">
        <f>SUM(F67:F67)</f>
        <v>9.55</v>
      </c>
      <c r="G66" s="29">
        <f t="shared" si="1"/>
        <v>73.46153846153847</v>
      </c>
    </row>
    <row r="67" spans="1:7" s="30" customFormat="1" ht="12" customHeight="1">
      <c r="A67" s="31">
        <v>50</v>
      </c>
      <c r="B67" s="25" t="s">
        <v>84</v>
      </c>
      <c r="C67" s="10" t="s">
        <v>29</v>
      </c>
      <c r="D67" s="47">
        <v>13</v>
      </c>
      <c r="E67" s="47">
        <v>13</v>
      </c>
      <c r="F67" s="47">
        <v>9.55</v>
      </c>
      <c r="G67" s="48">
        <f t="shared" si="1"/>
        <v>73.46153846153847</v>
      </c>
    </row>
    <row r="68" spans="1:7" s="30" customFormat="1" ht="25.5">
      <c r="A68" s="31">
        <v>51</v>
      </c>
      <c r="B68" s="24" t="s">
        <v>96</v>
      </c>
      <c r="C68" s="12" t="s">
        <v>98</v>
      </c>
      <c r="D68" s="29">
        <f>SUM(D69:D69)</f>
        <v>75</v>
      </c>
      <c r="E68" s="29">
        <f>SUM(E69:E69)</f>
        <v>75</v>
      </c>
      <c r="F68" s="29">
        <f>SUM(F69:F69)</f>
        <v>75</v>
      </c>
      <c r="G68" s="29">
        <f t="shared" si="1"/>
        <v>100</v>
      </c>
    </row>
    <row r="69" spans="1:7" s="30" customFormat="1" ht="12" customHeight="1">
      <c r="A69" s="31">
        <v>52</v>
      </c>
      <c r="B69" s="26" t="s">
        <v>97</v>
      </c>
      <c r="C69" s="10" t="s">
        <v>33</v>
      </c>
      <c r="D69" s="47">
        <v>75</v>
      </c>
      <c r="E69" s="47">
        <v>75</v>
      </c>
      <c r="F69" s="47">
        <v>75</v>
      </c>
      <c r="G69" s="48">
        <f t="shared" si="1"/>
        <v>100</v>
      </c>
    </row>
    <row r="70" spans="1:7" s="30" customFormat="1" ht="12.75">
      <c r="A70" s="41">
        <v>53</v>
      </c>
      <c r="B70" s="24" t="s">
        <v>56</v>
      </c>
      <c r="C70" s="12" t="s">
        <v>58</v>
      </c>
      <c r="D70" s="29">
        <f>D71+D72</f>
        <v>45574</v>
      </c>
      <c r="E70" s="29">
        <f>E71+E72</f>
        <v>37206</v>
      </c>
      <c r="F70" s="29">
        <f>F71+F72</f>
        <v>19534.68</v>
      </c>
      <c r="G70" s="29">
        <f t="shared" si="1"/>
        <v>52.504112239961295</v>
      </c>
    </row>
    <row r="71" spans="1:7" s="30" customFormat="1" ht="12.75">
      <c r="A71" s="23">
        <v>54</v>
      </c>
      <c r="B71" s="26" t="s">
        <v>80</v>
      </c>
      <c r="C71" s="28" t="s">
        <v>70</v>
      </c>
      <c r="D71" s="48">
        <v>28608</v>
      </c>
      <c r="E71" s="48">
        <v>20240</v>
      </c>
      <c r="F71" s="48">
        <v>15676.1</v>
      </c>
      <c r="G71" s="48">
        <f t="shared" si="1"/>
        <v>77.45108695652173</v>
      </c>
    </row>
    <row r="72" spans="1:7" s="30" customFormat="1" ht="12.75">
      <c r="A72" s="31">
        <v>55</v>
      </c>
      <c r="B72" s="25" t="s">
        <v>57</v>
      </c>
      <c r="C72" s="10" t="s">
        <v>29</v>
      </c>
      <c r="D72" s="47">
        <v>16966</v>
      </c>
      <c r="E72" s="47">
        <v>16966</v>
      </c>
      <c r="F72" s="47">
        <v>3858.58</v>
      </c>
      <c r="G72" s="48">
        <f t="shared" si="1"/>
        <v>22.743015442650005</v>
      </c>
    </row>
    <row r="73" spans="1:7" s="30" customFormat="1" ht="12.75">
      <c r="A73" s="31">
        <v>56</v>
      </c>
      <c r="B73" s="24" t="s">
        <v>77</v>
      </c>
      <c r="C73" s="12" t="s">
        <v>79</v>
      </c>
      <c r="D73" s="29">
        <f>D74</f>
        <v>360</v>
      </c>
      <c r="E73" s="29">
        <f>E74</f>
        <v>360</v>
      </c>
      <c r="F73" s="29">
        <f>F74</f>
        <v>360</v>
      </c>
      <c r="G73" s="29">
        <f t="shared" si="1"/>
        <v>100</v>
      </c>
    </row>
    <row r="74" spans="1:7" s="30" customFormat="1" ht="12.75">
      <c r="A74" s="31">
        <v>57</v>
      </c>
      <c r="B74" s="26" t="s">
        <v>78</v>
      </c>
      <c r="C74" s="10" t="s">
        <v>33</v>
      </c>
      <c r="D74" s="47">
        <v>360</v>
      </c>
      <c r="E74" s="47">
        <v>360</v>
      </c>
      <c r="F74" s="47">
        <v>360</v>
      </c>
      <c r="G74" s="48">
        <f t="shared" si="1"/>
        <v>100</v>
      </c>
    </row>
    <row r="75" spans="1:7" s="30" customFormat="1" ht="12.75">
      <c r="A75" s="41">
        <v>58</v>
      </c>
      <c r="B75" s="27"/>
      <c r="C75" s="11" t="s">
        <v>59</v>
      </c>
      <c r="D75" s="51">
        <f>D36-D37</f>
        <v>-33810</v>
      </c>
      <c r="E75" s="51">
        <f>E36-E37</f>
        <v>-34706.2</v>
      </c>
      <c r="F75" s="51">
        <f>F36-F37</f>
        <v>4432.6600000000035</v>
      </c>
      <c r="G75" s="29"/>
    </row>
    <row r="76" spans="1:7" ht="12.75">
      <c r="A76" s="19"/>
      <c r="B76" s="20"/>
      <c r="C76" s="20"/>
      <c r="D76" s="21"/>
      <c r="E76" s="21"/>
      <c r="F76" s="21"/>
      <c r="G76" s="22"/>
    </row>
    <row r="77" spans="1:7" ht="12.75">
      <c r="A77" s="19"/>
      <c r="B77" s="20"/>
      <c r="C77" s="20"/>
      <c r="D77" s="21"/>
      <c r="E77" s="21"/>
      <c r="F77" s="21"/>
      <c r="G77" s="22"/>
    </row>
    <row r="78" spans="1:7" ht="12.75">
      <c r="A78" s="19"/>
      <c r="B78" s="20"/>
      <c r="C78" s="20"/>
      <c r="D78" s="21"/>
      <c r="E78" s="21"/>
      <c r="F78" s="21"/>
      <c r="G78" s="22"/>
    </row>
    <row r="79" spans="1:7" ht="12.75">
      <c r="A79" s="19"/>
      <c r="B79" s="20"/>
      <c r="C79" s="20"/>
      <c r="D79" s="21"/>
      <c r="E79" s="21"/>
      <c r="F79" s="21"/>
      <c r="G79" s="22"/>
    </row>
    <row r="80" spans="1:7" ht="12.75">
      <c r="A80" s="19"/>
      <c r="B80" s="20"/>
      <c r="C80" s="20"/>
      <c r="D80" s="21"/>
      <c r="E80" s="21"/>
      <c r="F80" s="21"/>
      <c r="G80" s="22"/>
    </row>
    <row r="81" spans="1:7" ht="12.75">
      <c r="A81" s="19"/>
      <c r="B81" s="20"/>
      <c r="C81" s="20"/>
      <c r="D81" s="21"/>
      <c r="E81" s="21"/>
      <c r="F81" s="21"/>
      <c r="G81" s="22"/>
    </row>
    <row r="82" spans="2:3" ht="12.75">
      <c r="B82" s="6"/>
      <c r="C82" s="6"/>
    </row>
    <row r="83" spans="1:7" ht="12.75">
      <c r="A83" s="46" t="s">
        <v>61</v>
      </c>
      <c r="B83" s="46"/>
      <c r="C83" s="46"/>
      <c r="D83" s="4"/>
      <c r="E83" s="4"/>
      <c r="F83" s="4"/>
      <c r="G83" s="4"/>
    </row>
    <row r="84" spans="1:7" ht="12.75">
      <c r="A84" s="46" t="s">
        <v>103</v>
      </c>
      <c r="B84" s="46"/>
      <c r="C84" s="46"/>
      <c r="D84" s="4"/>
      <c r="E84" s="4"/>
      <c r="F84" s="4"/>
      <c r="G84" s="4"/>
    </row>
    <row r="85" spans="1:7" ht="12.75">
      <c r="A85" s="4"/>
      <c r="B85" s="4"/>
      <c r="C85" s="4"/>
      <c r="D85" s="46" t="s">
        <v>62</v>
      </c>
      <c r="E85" s="46"/>
      <c r="F85" s="46"/>
      <c r="G85" s="46"/>
    </row>
    <row r="86" spans="1:7" ht="12.75">
      <c r="A86" s="4"/>
      <c r="B86" s="4"/>
      <c r="C86" s="4"/>
      <c r="D86" s="46" t="s">
        <v>63</v>
      </c>
      <c r="E86" s="46"/>
      <c r="F86" s="46"/>
      <c r="G86" s="46"/>
    </row>
    <row r="87" spans="1:7" ht="12.75">
      <c r="A87" s="4"/>
      <c r="B87" s="4"/>
      <c r="C87" s="4"/>
      <c r="D87" s="46" t="s">
        <v>65</v>
      </c>
      <c r="E87" s="46"/>
      <c r="F87" s="46"/>
      <c r="G87" s="46"/>
    </row>
    <row r="113" ht="12.75">
      <c r="A113" s="14"/>
    </row>
  </sheetData>
  <sheetProtection/>
  <mergeCells count="10">
    <mergeCell ref="D3:G3"/>
    <mergeCell ref="D4:G4"/>
    <mergeCell ref="A9:G9"/>
    <mergeCell ref="A83:C83"/>
    <mergeCell ref="D87:G87"/>
    <mergeCell ref="A84:C84"/>
    <mergeCell ref="D85:G85"/>
    <mergeCell ref="D86:G86"/>
    <mergeCell ref="A8:G8"/>
    <mergeCell ref="A10:G10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2016-10-11T12:01:12Z</cp:lastPrinted>
  <dcterms:created xsi:type="dcterms:W3CDTF">2011-04-07T08:15:52Z</dcterms:created>
  <dcterms:modified xsi:type="dcterms:W3CDTF">2016-10-11T12:02:02Z</dcterms:modified>
  <cp:category/>
  <cp:version/>
  <cp:contentType/>
  <cp:contentStatus/>
</cp:coreProperties>
</file>